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000" activeTab="0"/>
  </bookViews>
  <sheets>
    <sheet name="t検定" sheetId="1" r:id="rId1"/>
    <sheet name="Welch検定" sheetId="2" r:id="rId2"/>
    <sheet name="対応ありt検定" sheetId="3" r:id="rId3"/>
    <sheet name="注意" sheetId="4" r:id="rId4"/>
  </sheets>
  <definedNames/>
  <calcPr fullCalcOnLoad="1"/>
</workbook>
</file>

<file path=xl/sharedStrings.xml><?xml version="1.0" encoding="utf-8"?>
<sst xmlns="http://schemas.openxmlformats.org/spreadsheetml/2006/main" count="165" uniqueCount="103">
  <si>
    <t>平均値の差の検定（独立２群のｔ検定）</t>
  </si>
  <si>
    <t>2群のデータの平均値の差について検定します。</t>
  </si>
  <si>
    <t>●計算手順---------------------------------------------------------------------</t>
  </si>
  <si>
    <t>手順１：データ件数を計算する。</t>
  </si>
  <si>
    <t>手順２：平均値を計算する。</t>
  </si>
  <si>
    <t>手順３：偏差平方和を計算する。</t>
  </si>
  <si>
    <t>手順４：自由度を計算する。自由度＝件数合計－２</t>
  </si>
  <si>
    <t>手順５：プールした分散を計算する。偏差平方和の合計／自由度</t>
  </si>
  <si>
    <t>手順６：平均値の差とプールした分散から統計量tを計算する。</t>
  </si>
  <si>
    <t>手順７：統計量がt分布に従うことを利用して検定を行う。</t>
  </si>
  <si>
    <t>●計算例-----------------------------------------------------------------------</t>
  </si>
  <si>
    <t>DATA</t>
  </si>
  <si>
    <t>A群</t>
  </si>
  <si>
    <t>B群</t>
  </si>
  <si>
    <t>データ件数</t>
  </si>
  <si>
    <t>平均値</t>
  </si>
  <si>
    <t>偏差平方和</t>
  </si>
  <si>
    <t>自由度</t>
  </si>
  <si>
    <t>プールした分散</t>
  </si>
  <si>
    <t>統計量:t</t>
  </si>
  <si>
    <t>P値（両側）</t>
  </si>
  <si>
    <t>→有意</t>
  </si>
  <si>
    <t>P値（片側）</t>
  </si>
  <si>
    <t>●検定結果の読み方-------------------------------------------------------------</t>
  </si>
  <si>
    <t>平均値の差の検定は「平均値が等しい」かどうかを検定しています。</t>
  </si>
  <si>
    <t>P値（危険率）を見て結論を下します。</t>
  </si>
  <si>
    <t>P値が小さければ「平均値が等しい」という仮説を否定します。「有意」とも言います。</t>
  </si>
  <si>
    <t>P値の基準としては、1%または5%を用いる慣習があります。</t>
  </si>
  <si>
    <t>検定結果の読み方をまとめると以下のようになります。</t>
  </si>
  <si>
    <t>仮説</t>
  </si>
  <si>
    <t>P値</t>
  </si>
  <si>
    <t>検定</t>
  </si>
  <si>
    <t>結論</t>
  </si>
  <si>
    <t>平均値は等しい</t>
  </si>
  <si>
    <t>大きい</t>
  </si>
  <si>
    <t>仮説を肯定</t>
  </si>
  <si>
    <t>※「差がない」と断定しないのが一般的です。</t>
  </si>
  <si>
    <t>小さい</t>
  </si>
  <si>
    <t>仮説を否定</t>
  </si>
  <si>
    <t>平均値に差がある。</t>
  </si>
  <si>
    <t>平均値の差の検定（ウェルチの検定）</t>
  </si>
  <si>
    <t>等分散でない2群のデータの平均値の差について検定します。</t>
  </si>
  <si>
    <t>●計算手順-----------------------------------------------------------------</t>
  </si>
  <si>
    <t>手順３：不偏分散を計算する。</t>
  </si>
  <si>
    <t>手順４：標準誤差を計算する。</t>
  </si>
  <si>
    <t>手順５：自由度を計算する。</t>
  </si>
  <si>
    <t>手順６：平均値の差と不偏分散から統計量tを計算する。</t>
  </si>
  <si>
    <t>●計算例-------------------------------------------------------------------</t>
  </si>
  <si>
    <t>不偏分散</t>
  </si>
  <si>
    <t>標準誤差</t>
  </si>
  <si>
    <t>平均値の差の検定（対応のあるt検定）</t>
  </si>
  <si>
    <t>対応のある2群のデータについて平均値の差を検定します。</t>
  </si>
  <si>
    <t>薬剤の投与前・投与後、ダイエット前・後など、同じサンプルを２回測定したデータを「対応のあるデータ」といいます。</t>
  </si>
  <si>
    <t>対応のあるt検定では、２回測定したデータの差のみに注目して検定を行います。</t>
  </si>
  <si>
    <t>●計算手順----------------------------------------------------------------------</t>
  </si>
  <si>
    <t>手順１：2群のデータの差を計算する。</t>
  </si>
  <si>
    <t>手順２：データ件数を計算する。</t>
  </si>
  <si>
    <t>手順３：差の平均を計算する。</t>
  </si>
  <si>
    <t>手順４：差の偏差平方和を計算する。</t>
  </si>
  <si>
    <t>手順５：自由度を計算する。自由度＝件数－１</t>
  </si>
  <si>
    <t>手順６：平均と偏差平方和から統計量tを計算する。</t>
  </si>
  <si>
    <t>●計算例------------------------------------------------------------------------</t>
  </si>
  <si>
    <t>NO.</t>
  </si>
  <si>
    <t>差(A-B)</t>
  </si>
  <si>
    <t>差の平均</t>
  </si>
  <si>
    <t>差の偏差平方和</t>
  </si>
  <si>
    <t>注意：t検定を繰り返してはいけません！</t>
  </si>
  <si>
    <t>多群のデータの平均値の差を検定する場合、t検定を繰り返し行ってはいけません。</t>
  </si>
  <si>
    <t>t検定を繰り返した場合と分散分析を行った場合では、検定結果が異なります。</t>
  </si>
  <si>
    <t>[DATA]</t>
  </si>
  <si>
    <t>C群</t>
  </si>
  <si>
    <t>●t検定を繰り返した結果-------------------------------------------------------</t>
  </si>
  <si>
    <t>母平均の差の検定：対応のない２標本・ｔ分布・σ１＝σ２</t>
  </si>
  <si>
    <t>変　  数</t>
  </si>
  <si>
    <t>差</t>
  </si>
  <si>
    <t>件　  数</t>
  </si>
  <si>
    <t>平　　均</t>
  </si>
  <si>
    <t>標準偏差</t>
  </si>
  <si>
    <t>自 由 度</t>
  </si>
  <si>
    <t>Ｐ　  値</t>
  </si>
  <si>
    <t>t(0.05/2)</t>
  </si>
  <si>
    <t>判　　定</t>
  </si>
  <si>
    <t>有意</t>
  </si>
  <si>
    <t>-------------------------&gt;</t>
  </si>
  <si>
    <t>有意差あり</t>
  </si>
  <si>
    <t>t検定の結果から判断すると、A群とC群の間には有意な差が確認されました。</t>
  </si>
  <si>
    <t>●分散分析の結果-----------------------------------------------------------</t>
  </si>
  <si>
    <t>分散分析表</t>
  </si>
  <si>
    <t>**:1%有意 *:5%有意</t>
  </si>
  <si>
    <t>要　　因</t>
  </si>
  <si>
    <t>平均平方</t>
  </si>
  <si>
    <t>Ｆ　　値</t>
  </si>
  <si>
    <t>Ｐ　　値</t>
  </si>
  <si>
    <t>判定</t>
  </si>
  <si>
    <t>因子Ａ</t>
  </si>
  <si>
    <t>→有意でない</t>
  </si>
  <si>
    <t>誤差</t>
  </si>
  <si>
    <t>全体</t>
  </si>
  <si>
    <t>分散分析の結果からは、水準間には有意な差は認められません。</t>
  </si>
  <si>
    <t>t検定を繰り返すと高い危険率で検定を行うことになり、甘い検定結果を導いてしまいます。</t>
  </si>
  <si>
    <t>t検定を繰り返し行ってはいけません。</t>
  </si>
  <si>
    <t>多群データの平均値の差の検定を行う場合は、必ず分散分析を行います。</t>
  </si>
  <si>
    <r>
      <t>平均値に差があるとは言えない。　</t>
    </r>
    <r>
      <rPr>
        <sz val="11"/>
        <color indexed="10"/>
        <rFont val="ＭＳ Ｐゴシック"/>
        <family val="3"/>
      </rPr>
      <t>（※）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</si>
</sst>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</numFmts>
  <fonts count="7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10" fontId="3" fillId="0" borderId="0" xfId="15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0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20" applyFont="1">
      <alignment/>
      <protection/>
    </xf>
    <xf numFmtId="0" fontId="0" fillId="0" borderId="5" xfId="20" applyFont="1" applyBorder="1">
      <alignment/>
      <protection/>
    </xf>
    <xf numFmtId="0" fontId="0" fillId="0" borderId="8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4" xfId="20" applyFont="1" applyBorder="1">
      <alignment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元分散分析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5" max="5" width="13.375" style="0" customWidth="1"/>
  </cols>
  <sheetData>
    <row r="1" ht="13.5">
      <c r="A1" s="1" t="s">
        <v>0</v>
      </c>
    </row>
    <row r="2" ht="13.5">
      <c r="B2" t="s">
        <v>1</v>
      </c>
    </row>
    <row r="4" ht="13.5">
      <c r="A4" s="8" t="s">
        <v>2</v>
      </c>
    </row>
    <row r="5" ht="13.5">
      <c r="B5" t="s">
        <v>3</v>
      </c>
    </row>
    <row r="6" ht="13.5">
      <c r="B6" t="s">
        <v>4</v>
      </c>
    </row>
    <row r="7" ht="13.5">
      <c r="B7" t="s">
        <v>5</v>
      </c>
    </row>
    <row r="8" ht="13.5">
      <c r="B8" t="s">
        <v>6</v>
      </c>
    </row>
    <row r="9" ht="13.5">
      <c r="B9" t="s">
        <v>7</v>
      </c>
    </row>
    <row r="10" ht="13.5">
      <c r="B10" t="s">
        <v>8</v>
      </c>
    </row>
    <row r="11" ht="13.5">
      <c r="B11" t="s">
        <v>9</v>
      </c>
    </row>
    <row r="13" ht="13.5">
      <c r="A13" s="8" t="s">
        <v>10</v>
      </c>
    </row>
    <row r="14" ht="13.5">
      <c r="B14" t="s">
        <v>11</v>
      </c>
    </row>
    <row r="15" spans="2:7" ht="13.5">
      <c r="B15" s="6" t="s">
        <v>12</v>
      </c>
      <c r="C15" s="7" t="s">
        <v>13</v>
      </c>
      <c r="F15" t="s">
        <v>12</v>
      </c>
      <c r="G15" t="s">
        <v>13</v>
      </c>
    </row>
    <row r="16" spans="2:7" ht="13.5">
      <c r="B16" s="2">
        <v>1326</v>
      </c>
      <c r="C16" s="3">
        <v>1220</v>
      </c>
      <c r="E16" t="s">
        <v>14</v>
      </c>
      <c r="F16" s="8">
        <f>COUNT(B16:B24)</f>
        <v>9</v>
      </c>
      <c r="G16" s="8">
        <f>COUNT(C16:C24)</f>
        <v>7</v>
      </c>
    </row>
    <row r="17" spans="2:7" ht="13.5">
      <c r="B17" s="2">
        <v>1418</v>
      </c>
      <c r="C17" s="3">
        <v>1080</v>
      </c>
      <c r="E17" t="s">
        <v>15</v>
      </c>
      <c r="F17" s="8">
        <f>AVERAGE(B16:B24)</f>
        <v>1563</v>
      </c>
      <c r="G17" s="8">
        <f>AVERAGE(C16:C24)</f>
        <v>1182.2857142857142</v>
      </c>
    </row>
    <row r="18" spans="2:7" ht="13.5">
      <c r="B18" s="2">
        <v>1820</v>
      </c>
      <c r="C18" s="3">
        <v>980</v>
      </c>
      <c r="E18" t="s">
        <v>16</v>
      </c>
      <c r="F18" s="8">
        <f>DEVSQ(B16:B24)</f>
        <v>189264</v>
      </c>
      <c r="G18" s="8">
        <f>DEVSQ(C16:C24)</f>
        <v>125459.42857142857</v>
      </c>
    </row>
    <row r="19" spans="2:7" ht="13.5">
      <c r="B19" s="2">
        <v>1516</v>
      </c>
      <c r="C19" s="3">
        <v>1420</v>
      </c>
      <c r="E19" t="s">
        <v>17</v>
      </c>
      <c r="F19" s="8">
        <f>F16+G16-2</f>
        <v>14</v>
      </c>
      <c r="G19" s="8"/>
    </row>
    <row r="20" spans="2:7" ht="13.5">
      <c r="B20" s="2">
        <v>1635</v>
      </c>
      <c r="C20" s="3">
        <v>1170</v>
      </c>
      <c r="E20" t="s">
        <v>18</v>
      </c>
      <c r="F20" s="8">
        <f>(F18+G18)/F19</f>
        <v>22480.244897959183</v>
      </c>
      <c r="G20" s="8"/>
    </row>
    <row r="21" spans="2:7" ht="13.5">
      <c r="B21" s="2">
        <v>1720</v>
      </c>
      <c r="C21" s="3">
        <v>1290</v>
      </c>
      <c r="E21" t="s">
        <v>19</v>
      </c>
      <c r="F21" s="8">
        <f>ABS(F17-G17)/SQRT(F20*(1/F16+1/G16))</f>
        <v>5.038589040601389</v>
      </c>
      <c r="G21" s="8"/>
    </row>
    <row r="22" spans="2:7" ht="13.5">
      <c r="B22" s="2">
        <v>1580</v>
      </c>
      <c r="C22" s="3">
        <v>1116</v>
      </c>
      <c r="E22" t="s">
        <v>20</v>
      </c>
      <c r="F22" s="9">
        <f>TDIST(F21,F19,2)</f>
        <v>0.00018109915963847913</v>
      </c>
      <c r="G22" s="11" t="s">
        <v>21</v>
      </c>
    </row>
    <row r="23" spans="2:7" ht="13.5">
      <c r="B23" s="2">
        <v>1452</v>
      </c>
      <c r="C23" s="3"/>
      <c r="E23" t="s">
        <v>22</v>
      </c>
      <c r="F23" s="10">
        <f>TDIST(F21,F19,1)</f>
        <v>9.054957981923957E-05</v>
      </c>
      <c r="G23" s="11" t="s">
        <v>21</v>
      </c>
    </row>
    <row r="24" spans="2:3" ht="13.5">
      <c r="B24" s="4">
        <v>1600</v>
      </c>
      <c r="C24" s="5"/>
    </row>
    <row r="26" ht="13.5">
      <c r="A26" s="8" t="s">
        <v>23</v>
      </c>
    </row>
    <row r="27" ht="13.5">
      <c r="B27" t="s">
        <v>24</v>
      </c>
    </row>
    <row r="28" ht="13.5">
      <c r="B28" t="s">
        <v>25</v>
      </c>
    </row>
    <row r="29" ht="13.5">
      <c r="B29" t="s">
        <v>26</v>
      </c>
    </row>
    <row r="30" ht="13.5">
      <c r="B30" t="s">
        <v>27</v>
      </c>
    </row>
    <row r="31" ht="13.5">
      <c r="B31" t="s">
        <v>28</v>
      </c>
    </row>
    <row r="33" spans="2:8" ht="13.5">
      <c r="B33" s="12" t="s">
        <v>29</v>
      </c>
      <c r="C33" s="12"/>
      <c r="D33" s="12" t="s">
        <v>30</v>
      </c>
      <c r="E33" s="12" t="s">
        <v>31</v>
      </c>
      <c r="F33" s="12" t="s">
        <v>32</v>
      </c>
      <c r="G33" s="12"/>
      <c r="H33" s="12"/>
    </row>
    <row r="34" spans="2:8" ht="13.5">
      <c r="B34" s="8" t="s">
        <v>33</v>
      </c>
      <c r="C34" s="8"/>
      <c r="D34" s="8" t="s">
        <v>34</v>
      </c>
      <c r="E34" s="8" t="s">
        <v>35</v>
      </c>
      <c r="F34" s="8" t="s">
        <v>102</v>
      </c>
      <c r="G34" s="8"/>
      <c r="H34" s="8"/>
    </row>
    <row r="35" spans="2:8" ht="13.5">
      <c r="B35" s="8" t="s">
        <v>33</v>
      </c>
      <c r="C35" s="8"/>
      <c r="D35" s="8" t="s">
        <v>37</v>
      </c>
      <c r="E35" s="8" t="s">
        <v>38</v>
      </c>
      <c r="F35" s="8" t="s">
        <v>39</v>
      </c>
      <c r="G35" s="8"/>
      <c r="H35" s="8"/>
    </row>
    <row r="36" ht="13.5">
      <c r="F36" s="11" t="s">
        <v>36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9.00390625" defaultRowHeight="13.5"/>
  <cols>
    <col min="1" max="1" width="2.625" style="0" customWidth="1"/>
    <col min="5" max="5" width="9.75390625" style="0" customWidth="1"/>
  </cols>
  <sheetData>
    <row r="1" ht="13.5">
      <c r="A1" s="1" t="s">
        <v>40</v>
      </c>
    </row>
    <row r="2" ht="13.5">
      <c r="B2" t="s">
        <v>41</v>
      </c>
    </row>
    <row r="4" ht="13.5">
      <c r="A4" s="8" t="s">
        <v>42</v>
      </c>
    </row>
    <row r="5" ht="13.5">
      <c r="B5" t="s">
        <v>3</v>
      </c>
    </row>
    <row r="6" ht="13.5">
      <c r="B6" t="s">
        <v>4</v>
      </c>
    </row>
    <row r="7" ht="13.5">
      <c r="B7" t="s">
        <v>43</v>
      </c>
    </row>
    <row r="8" ht="13.5">
      <c r="B8" t="s">
        <v>44</v>
      </c>
    </row>
    <row r="9" ht="13.5">
      <c r="B9" t="s">
        <v>45</v>
      </c>
    </row>
    <row r="10" ht="13.5">
      <c r="B10" t="s">
        <v>46</v>
      </c>
    </row>
    <row r="11" ht="13.5">
      <c r="B11" t="s">
        <v>9</v>
      </c>
    </row>
    <row r="13" ht="13.5">
      <c r="A13" s="8" t="s">
        <v>47</v>
      </c>
    </row>
    <row r="14" ht="13.5">
      <c r="B14" t="s">
        <v>11</v>
      </c>
    </row>
    <row r="15" spans="2:7" ht="13.5">
      <c r="B15" s="6" t="s">
        <v>12</v>
      </c>
      <c r="C15" s="7" t="s">
        <v>13</v>
      </c>
      <c r="F15" t="s">
        <v>12</v>
      </c>
      <c r="G15" t="s">
        <v>13</v>
      </c>
    </row>
    <row r="16" spans="2:7" ht="13.5">
      <c r="B16" s="2">
        <v>10</v>
      </c>
      <c r="C16" s="3">
        <v>7</v>
      </c>
      <c r="E16" t="s">
        <v>14</v>
      </c>
      <c r="F16" s="8">
        <f>COUNT(B16:B33)</f>
        <v>18</v>
      </c>
      <c r="G16" s="8">
        <f>COUNT(C16:C33)</f>
        <v>9</v>
      </c>
    </row>
    <row r="17" spans="2:7" ht="13.5">
      <c r="B17" s="2">
        <v>13</v>
      </c>
      <c r="C17" s="3">
        <v>8</v>
      </c>
      <c r="E17" t="s">
        <v>15</v>
      </c>
      <c r="F17" s="8">
        <f>AVERAGE(B16:B33)</f>
        <v>10.61111111111111</v>
      </c>
      <c r="G17" s="8">
        <f>AVERAGE(C16:C33)</f>
        <v>8.222222222222221</v>
      </c>
    </row>
    <row r="18" spans="2:7" ht="13.5">
      <c r="B18" s="2">
        <v>7</v>
      </c>
      <c r="C18" s="3">
        <v>8</v>
      </c>
      <c r="E18" t="s">
        <v>48</v>
      </c>
      <c r="F18" s="8">
        <f>VAR(B16:B33)</f>
        <v>11.310457516339872</v>
      </c>
      <c r="G18" s="8">
        <f>VAR(C16:C33)</f>
        <v>2.444444444444443</v>
      </c>
    </row>
    <row r="19" spans="2:7" ht="13.5">
      <c r="B19" s="2">
        <v>16</v>
      </c>
      <c r="C19" s="3">
        <v>6</v>
      </c>
      <c r="E19" t="s">
        <v>49</v>
      </c>
      <c r="F19" s="8">
        <f>STDEV(B16:B33)/SQRT(F16)</f>
        <v>0.792690829332452</v>
      </c>
      <c r="G19" s="8">
        <f>STDEV(C16:C33)/SQRT(G16)</f>
        <v>0.5211573066470475</v>
      </c>
    </row>
    <row r="20" spans="2:7" ht="13.5">
      <c r="B20" s="2">
        <v>12</v>
      </c>
      <c r="C20" s="3">
        <v>7</v>
      </c>
      <c r="E20" t="s">
        <v>17</v>
      </c>
      <c r="F20" s="8">
        <f>ROUND((F18/F16+G18/G16)^2/((F18/F16)^2/(F16-1)+(G18/G16)^2/(G16-1)),1)</f>
        <v>25</v>
      </c>
      <c r="G20" s="8"/>
    </row>
    <row r="21" spans="2:7" ht="13.5">
      <c r="B21" s="2">
        <v>12</v>
      </c>
      <c r="C21" s="3">
        <v>11</v>
      </c>
      <c r="E21" t="s">
        <v>19</v>
      </c>
      <c r="F21" s="8">
        <f>ABS(F17-G17)/SQRT(F18/F16+G18/G16)</f>
        <v>2.518160787212002</v>
      </c>
      <c r="G21" s="8"/>
    </row>
    <row r="22" spans="2:7" ht="13.5">
      <c r="B22" s="2">
        <v>10</v>
      </c>
      <c r="C22" s="3">
        <v>10</v>
      </c>
      <c r="E22" t="s">
        <v>20</v>
      </c>
      <c r="F22" s="9">
        <f>TDIST(F21,F20,2)</f>
        <v>0.018569175066227316</v>
      </c>
      <c r="G22" s="11" t="s">
        <v>21</v>
      </c>
    </row>
    <row r="23" spans="2:7" ht="13.5">
      <c r="B23" s="2">
        <v>10</v>
      </c>
      <c r="C23" s="3">
        <v>8</v>
      </c>
      <c r="E23" t="s">
        <v>22</v>
      </c>
      <c r="F23" s="10">
        <f>TDIST(F21,F20,1)</f>
        <v>0.009284587533113658</v>
      </c>
      <c r="G23" s="11" t="s">
        <v>21</v>
      </c>
    </row>
    <row r="24" spans="2:3" ht="13.5">
      <c r="B24" s="2">
        <v>4</v>
      </c>
      <c r="C24" s="3">
        <v>9</v>
      </c>
    </row>
    <row r="25" spans="2:3" ht="13.5">
      <c r="B25" s="2">
        <v>17</v>
      </c>
      <c r="C25" s="3"/>
    </row>
    <row r="26" spans="2:3" ht="13.5">
      <c r="B26" s="2">
        <v>14</v>
      </c>
      <c r="C26" s="3"/>
    </row>
    <row r="27" spans="2:3" ht="13.5">
      <c r="B27" s="2">
        <v>6</v>
      </c>
      <c r="C27" s="3"/>
    </row>
    <row r="28" spans="2:3" ht="13.5">
      <c r="B28" s="2">
        <v>11</v>
      </c>
      <c r="C28" s="3"/>
    </row>
    <row r="29" spans="2:3" ht="13.5">
      <c r="B29" s="2">
        <v>12</v>
      </c>
      <c r="C29" s="3"/>
    </row>
    <row r="30" spans="2:3" ht="13.5">
      <c r="B30" s="2">
        <v>7</v>
      </c>
      <c r="C30" s="3"/>
    </row>
    <row r="31" spans="2:3" ht="13.5">
      <c r="B31" s="2">
        <v>9</v>
      </c>
      <c r="C31" s="3"/>
    </row>
    <row r="32" spans="2:3" ht="13.5">
      <c r="B32" s="2">
        <v>12</v>
      </c>
      <c r="C32" s="3"/>
    </row>
    <row r="33" spans="2:3" ht="13.5">
      <c r="B33" s="4">
        <v>9</v>
      </c>
      <c r="C33" s="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6" max="6" width="15.00390625" style="0" customWidth="1"/>
  </cols>
  <sheetData>
    <row r="1" ht="13.5">
      <c r="A1" s="1" t="s">
        <v>50</v>
      </c>
    </row>
    <row r="2" spans="1:2" ht="13.5">
      <c r="A2" s="13"/>
      <c r="B2" t="s">
        <v>51</v>
      </c>
    </row>
    <row r="3" spans="1:2" ht="13.5">
      <c r="A3" s="13"/>
      <c r="B3" t="s">
        <v>52</v>
      </c>
    </row>
    <row r="4" spans="1:2" ht="13.5">
      <c r="A4" s="13"/>
      <c r="B4" t="s">
        <v>53</v>
      </c>
    </row>
    <row r="5" ht="13.5">
      <c r="A5" s="13"/>
    </row>
    <row r="6" ht="13.5">
      <c r="A6" s="8" t="s">
        <v>54</v>
      </c>
    </row>
    <row r="7" spans="1:2" ht="13.5">
      <c r="A7" s="13"/>
      <c r="B7" t="s">
        <v>55</v>
      </c>
    </row>
    <row r="8" spans="1:2" ht="13.5">
      <c r="A8" s="13"/>
      <c r="B8" t="s">
        <v>56</v>
      </c>
    </row>
    <row r="9" spans="1:2" ht="13.5">
      <c r="A9" s="13"/>
      <c r="B9" t="s">
        <v>57</v>
      </c>
    </row>
    <row r="10" spans="1:2" ht="13.5">
      <c r="A10" s="13"/>
      <c r="B10" t="s">
        <v>58</v>
      </c>
    </row>
    <row r="11" spans="1:2" ht="13.5">
      <c r="A11" s="13"/>
      <c r="B11" t="s">
        <v>59</v>
      </c>
    </row>
    <row r="12" spans="1:2" ht="13.5">
      <c r="A12" s="13"/>
      <c r="B12" t="s">
        <v>60</v>
      </c>
    </row>
    <row r="13" spans="1:2" ht="13.5">
      <c r="A13" s="13"/>
      <c r="B13" t="s">
        <v>9</v>
      </c>
    </row>
    <row r="14" ht="13.5">
      <c r="A14" s="13"/>
    </row>
    <row r="15" ht="13.5">
      <c r="A15" s="8" t="s">
        <v>61</v>
      </c>
    </row>
    <row r="16" spans="1:2" ht="13.5">
      <c r="A16" s="13"/>
      <c r="B16" t="s">
        <v>11</v>
      </c>
    </row>
    <row r="17" spans="1:4" ht="13.5">
      <c r="A17" s="15" t="s">
        <v>62</v>
      </c>
      <c r="B17" s="14" t="s">
        <v>12</v>
      </c>
      <c r="C17" s="7" t="s">
        <v>13</v>
      </c>
      <c r="D17" s="6" t="s">
        <v>63</v>
      </c>
    </row>
    <row r="18" spans="1:7" ht="13.5">
      <c r="A18" s="16">
        <v>1</v>
      </c>
      <c r="B18" s="18">
        <v>53</v>
      </c>
      <c r="C18" s="19">
        <v>51.2</v>
      </c>
      <c r="D18" s="22">
        <f>B18-C18</f>
        <v>1.7999999999999972</v>
      </c>
      <c r="F18" t="s">
        <v>14</v>
      </c>
      <c r="G18" s="8">
        <f>COUNT(D18:D27)</f>
        <v>10</v>
      </c>
    </row>
    <row r="19" spans="1:7" ht="13.5">
      <c r="A19" s="16">
        <v>2</v>
      </c>
      <c r="B19" s="18">
        <v>50.2</v>
      </c>
      <c r="C19" s="19">
        <v>48.7</v>
      </c>
      <c r="D19" s="22">
        <f aca="true" t="shared" si="0" ref="D19:D27">B19-C19</f>
        <v>1.5</v>
      </c>
      <c r="F19" t="s">
        <v>64</v>
      </c>
      <c r="G19" s="24">
        <f>AVERAGE(D18:D27)</f>
        <v>2.729999999999999</v>
      </c>
    </row>
    <row r="20" spans="1:7" ht="13.5">
      <c r="A20" s="16">
        <v>3</v>
      </c>
      <c r="B20" s="18">
        <v>59.4</v>
      </c>
      <c r="C20" s="19">
        <v>53.5</v>
      </c>
      <c r="D20" s="22">
        <f t="shared" si="0"/>
        <v>5.899999999999999</v>
      </c>
      <c r="F20" t="s">
        <v>65</v>
      </c>
      <c r="G20" s="8">
        <f>DEVSQ(D18:D27)</f>
        <v>52.841</v>
      </c>
    </row>
    <row r="21" spans="1:7" ht="13.5">
      <c r="A21" s="16">
        <v>4</v>
      </c>
      <c r="B21" s="18">
        <v>61.9</v>
      </c>
      <c r="C21" s="19">
        <v>56.1</v>
      </c>
      <c r="D21" s="22">
        <f t="shared" si="0"/>
        <v>5.799999999999997</v>
      </c>
      <c r="F21" t="s">
        <v>17</v>
      </c>
      <c r="G21" s="24">
        <f>G18-1</f>
        <v>9</v>
      </c>
    </row>
    <row r="22" spans="1:7" ht="13.5">
      <c r="A22" s="16">
        <v>5</v>
      </c>
      <c r="B22" s="18">
        <v>58.5</v>
      </c>
      <c r="C22" s="19">
        <v>52.4</v>
      </c>
      <c r="D22" s="22">
        <f t="shared" si="0"/>
        <v>6.100000000000001</v>
      </c>
      <c r="F22" t="s">
        <v>19</v>
      </c>
      <c r="G22" s="8">
        <f>ABS(G19)/SQRT(G20/(G18*G21))</f>
        <v>3.5628569679191227</v>
      </c>
    </row>
    <row r="23" spans="1:8" ht="13.5">
      <c r="A23" s="16">
        <v>6</v>
      </c>
      <c r="B23" s="18">
        <v>56.4</v>
      </c>
      <c r="C23" s="19">
        <v>52.9</v>
      </c>
      <c r="D23" s="22">
        <f t="shared" si="0"/>
        <v>3.5</v>
      </c>
      <c r="F23" t="s">
        <v>20</v>
      </c>
      <c r="G23" s="9">
        <f>TDIST(G22,G21,2)</f>
        <v>0.006091969042028451</v>
      </c>
      <c r="H23" s="11" t="s">
        <v>21</v>
      </c>
    </row>
    <row r="24" spans="1:8" ht="13.5">
      <c r="A24" s="16">
        <v>7</v>
      </c>
      <c r="B24" s="18">
        <v>53.4</v>
      </c>
      <c r="C24" s="19">
        <v>53.3</v>
      </c>
      <c r="D24" s="22">
        <f t="shared" si="0"/>
        <v>0.10000000000000142</v>
      </c>
      <c r="F24" t="s">
        <v>22</v>
      </c>
      <c r="G24" s="25">
        <f>TDIST(G22,G21,1)</f>
        <v>0.0030459845210142255</v>
      </c>
      <c r="H24" s="11" t="s">
        <v>21</v>
      </c>
    </row>
    <row r="25" spans="1:4" ht="13.5">
      <c r="A25" s="16">
        <v>8</v>
      </c>
      <c r="B25" s="18">
        <v>52.4</v>
      </c>
      <c r="C25" s="19">
        <v>51</v>
      </c>
      <c r="D25" s="22">
        <f t="shared" si="0"/>
        <v>1.3999999999999986</v>
      </c>
    </row>
    <row r="26" spans="1:4" ht="13.5">
      <c r="A26" s="16">
        <v>9</v>
      </c>
      <c r="B26" s="18">
        <v>54.8</v>
      </c>
      <c r="C26" s="19">
        <v>55</v>
      </c>
      <c r="D26" s="22">
        <f t="shared" si="0"/>
        <v>-0.20000000000000284</v>
      </c>
    </row>
    <row r="27" spans="1:4" ht="13.5">
      <c r="A27" s="17">
        <v>10</v>
      </c>
      <c r="B27" s="20">
        <v>62.3</v>
      </c>
      <c r="C27" s="21">
        <v>60.9</v>
      </c>
      <c r="D27" s="23">
        <f t="shared" si="0"/>
        <v>1.3999999999999986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9.00390625" defaultRowHeight="13.5"/>
  <cols>
    <col min="1" max="1" width="3.25390625" style="0" customWidth="1"/>
  </cols>
  <sheetData>
    <row r="1" spans="1:10" ht="13.5">
      <c r="A1" s="41" t="s">
        <v>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>
      <c r="A2" s="26"/>
      <c r="B2" s="26" t="s">
        <v>67</v>
      </c>
      <c r="C2" s="26"/>
      <c r="D2" s="26"/>
      <c r="E2" s="26"/>
      <c r="F2" s="26"/>
      <c r="G2" s="26"/>
      <c r="H2" s="26"/>
      <c r="I2" s="26"/>
      <c r="J2" s="26"/>
    </row>
    <row r="3" spans="1:10" ht="13.5">
      <c r="A3" s="26"/>
      <c r="B3" s="26" t="s">
        <v>68</v>
      </c>
      <c r="C3" s="26"/>
      <c r="D3" s="26"/>
      <c r="E3" s="26"/>
      <c r="F3" s="26"/>
      <c r="G3" s="26"/>
      <c r="H3" s="26"/>
      <c r="I3" s="26"/>
      <c r="J3" s="26"/>
    </row>
    <row r="4" spans="1:10" ht="13.5">
      <c r="A4" s="8"/>
      <c r="B4" s="26"/>
      <c r="C4" s="26"/>
      <c r="D4" s="26"/>
      <c r="E4" s="26"/>
      <c r="F4" s="26"/>
      <c r="G4" s="26"/>
      <c r="H4" s="26"/>
      <c r="I4" s="26"/>
      <c r="J4" s="26"/>
    </row>
    <row r="5" spans="1:10" ht="13.5">
      <c r="A5" s="26"/>
      <c r="B5" s="27" t="s">
        <v>69</v>
      </c>
      <c r="C5" s="27"/>
      <c r="D5" s="27"/>
      <c r="E5" s="26"/>
      <c r="F5" s="26"/>
      <c r="G5" s="26"/>
      <c r="H5" s="26"/>
      <c r="I5" s="26"/>
      <c r="J5" s="26"/>
    </row>
    <row r="6" spans="1:10" ht="13.5">
      <c r="A6" s="26"/>
      <c r="B6" s="28" t="s">
        <v>12</v>
      </c>
      <c r="C6" s="29" t="s">
        <v>13</v>
      </c>
      <c r="D6" s="30" t="s">
        <v>70</v>
      </c>
      <c r="E6" s="26"/>
      <c r="F6" s="26"/>
      <c r="G6" s="26"/>
      <c r="H6" s="26"/>
      <c r="I6" s="26"/>
      <c r="J6" s="26"/>
    </row>
    <row r="7" spans="1:10" ht="13.5">
      <c r="A7" s="26"/>
      <c r="B7" s="31">
        <v>10</v>
      </c>
      <c r="C7" s="32">
        <v>11</v>
      </c>
      <c r="D7" s="33">
        <v>12</v>
      </c>
      <c r="E7" s="26"/>
      <c r="F7" s="26"/>
      <c r="G7" s="26"/>
      <c r="H7" s="26"/>
      <c r="I7" s="26"/>
      <c r="J7" s="26"/>
    </row>
    <row r="8" spans="1:10" ht="13.5">
      <c r="A8" s="26"/>
      <c r="B8" s="31">
        <v>11</v>
      </c>
      <c r="C8" s="32">
        <v>15</v>
      </c>
      <c r="D8" s="33">
        <v>15</v>
      </c>
      <c r="E8" s="26"/>
      <c r="F8" s="26"/>
      <c r="G8" s="26"/>
      <c r="H8" s="26"/>
      <c r="I8" s="26"/>
      <c r="J8" s="26"/>
    </row>
    <row r="9" spans="1:10" ht="13.5">
      <c r="A9" s="26"/>
      <c r="B9" s="31">
        <v>13</v>
      </c>
      <c r="C9" s="32">
        <v>15</v>
      </c>
      <c r="D9" s="33">
        <v>17</v>
      </c>
      <c r="E9" s="26"/>
      <c r="F9" s="26"/>
      <c r="G9" s="26"/>
      <c r="H9" s="26"/>
      <c r="I9" s="26"/>
      <c r="J9" s="26"/>
    </row>
    <row r="10" spans="1:10" ht="13.5">
      <c r="A10" s="26"/>
      <c r="B10" s="31">
        <v>12</v>
      </c>
      <c r="C10" s="32">
        <v>13</v>
      </c>
      <c r="D10" s="33">
        <v>15</v>
      </c>
      <c r="E10" s="26"/>
      <c r="F10" s="26"/>
      <c r="G10" s="26"/>
      <c r="H10" s="26"/>
      <c r="I10" s="26"/>
      <c r="J10" s="26"/>
    </row>
    <row r="11" spans="1:10" ht="13.5">
      <c r="A11" s="26"/>
      <c r="B11" s="34">
        <v>14</v>
      </c>
      <c r="C11" s="35">
        <v>16</v>
      </c>
      <c r="D11" s="36">
        <v>16</v>
      </c>
      <c r="E11" s="26"/>
      <c r="F11" s="26"/>
      <c r="G11" s="26"/>
      <c r="H11" s="26"/>
      <c r="I11" s="26"/>
      <c r="J11" s="26"/>
    </row>
    <row r="12" spans="1:10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8" t="s">
        <v>71</v>
      </c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 t="s">
        <v>72</v>
      </c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 t="s">
        <v>73</v>
      </c>
      <c r="C16" s="26" t="s">
        <v>12</v>
      </c>
      <c r="D16" s="26" t="s">
        <v>13</v>
      </c>
      <c r="E16" s="26" t="s">
        <v>74</v>
      </c>
      <c r="F16" s="26"/>
      <c r="G16" s="26"/>
      <c r="H16" s="26"/>
      <c r="I16" s="26"/>
      <c r="J16" s="26"/>
    </row>
    <row r="17" spans="1:10" ht="13.5">
      <c r="A17" s="26"/>
      <c r="B17" s="26" t="s">
        <v>75</v>
      </c>
      <c r="C17" s="26">
        <v>5</v>
      </c>
      <c r="D17" s="26">
        <v>5</v>
      </c>
      <c r="E17" s="26">
        <v>0</v>
      </c>
      <c r="F17" s="26"/>
      <c r="G17" s="26"/>
      <c r="H17" s="26"/>
      <c r="I17" s="26"/>
      <c r="J17" s="26"/>
    </row>
    <row r="18" spans="1:10" ht="13.5">
      <c r="A18" s="26"/>
      <c r="B18" s="26" t="s">
        <v>76</v>
      </c>
      <c r="C18" s="26">
        <v>12</v>
      </c>
      <c r="D18" s="26">
        <v>14</v>
      </c>
      <c r="E18" s="26">
        <v>-2</v>
      </c>
      <c r="F18" s="26"/>
      <c r="G18" s="26"/>
      <c r="H18" s="26"/>
      <c r="I18" s="26"/>
      <c r="J18" s="26"/>
    </row>
    <row r="19" spans="1:10" ht="13.5">
      <c r="A19" s="26"/>
      <c r="B19" s="26" t="s">
        <v>77</v>
      </c>
      <c r="C19" s="26">
        <v>1.5811388300841898</v>
      </c>
      <c r="D19" s="26">
        <v>2</v>
      </c>
      <c r="E19" s="26">
        <v>-0.41886116991581035</v>
      </c>
      <c r="F19" s="26"/>
      <c r="G19" s="26"/>
      <c r="H19" s="26"/>
      <c r="I19" s="26"/>
      <c r="J19" s="26"/>
    </row>
    <row r="20" spans="1:10" ht="13.5">
      <c r="A20" s="26"/>
      <c r="B20" s="26" t="s">
        <v>78</v>
      </c>
      <c r="C20" s="26">
        <v>8</v>
      </c>
      <c r="D20" s="26"/>
      <c r="E20" s="26"/>
      <c r="F20" s="26"/>
      <c r="G20" s="26"/>
      <c r="H20" s="26"/>
      <c r="I20" s="26"/>
      <c r="J20" s="26"/>
    </row>
    <row r="21" spans="1:10" ht="13.5">
      <c r="A21" s="26"/>
      <c r="B21" s="26" t="s">
        <v>19</v>
      </c>
      <c r="C21" s="37">
        <v>-1.7541160386140584</v>
      </c>
      <c r="D21" s="26"/>
      <c r="E21" s="26"/>
      <c r="F21" s="26"/>
      <c r="G21" s="26"/>
      <c r="H21" s="26"/>
      <c r="I21" s="26"/>
      <c r="J21" s="26"/>
    </row>
    <row r="22" spans="1:10" ht="13.5">
      <c r="A22" s="26"/>
      <c r="B22" s="26" t="s">
        <v>79</v>
      </c>
      <c r="C22" s="37">
        <v>0.11749458069874011</v>
      </c>
      <c r="D22" s="26"/>
      <c r="E22" s="26"/>
      <c r="F22" s="26"/>
      <c r="G22" s="26"/>
      <c r="H22" s="26"/>
      <c r="I22" s="26"/>
      <c r="J22" s="26"/>
    </row>
    <row r="23" spans="1:10" ht="13.5">
      <c r="A23" s="26"/>
      <c r="B23" s="26" t="s">
        <v>80</v>
      </c>
      <c r="C23" s="37">
        <v>2.306005626451224</v>
      </c>
      <c r="D23" s="26"/>
      <c r="E23" s="26"/>
      <c r="F23" s="26"/>
      <c r="G23" s="26"/>
      <c r="H23" s="26"/>
      <c r="I23" s="26"/>
      <c r="J23" s="26"/>
    </row>
    <row r="24" spans="1:10" ht="13.5">
      <c r="A24" s="26"/>
      <c r="B24" s="26" t="s">
        <v>81</v>
      </c>
      <c r="C24" s="38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 t="s">
        <v>73</v>
      </c>
      <c r="C26" s="26" t="s">
        <v>12</v>
      </c>
      <c r="D26" s="26" t="s">
        <v>70</v>
      </c>
      <c r="E26" s="26" t="s">
        <v>74</v>
      </c>
      <c r="F26" s="26"/>
      <c r="G26" s="26"/>
      <c r="H26" s="26"/>
      <c r="I26" s="26"/>
      <c r="J26" s="26"/>
    </row>
    <row r="27" spans="1:10" ht="13.5">
      <c r="A27" s="26"/>
      <c r="B27" s="26" t="s">
        <v>75</v>
      </c>
      <c r="C27" s="26">
        <v>5</v>
      </c>
      <c r="D27" s="26">
        <v>5</v>
      </c>
      <c r="E27" s="26">
        <v>0</v>
      </c>
      <c r="F27" s="26"/>
      <c r="G27" s="26"/>
      <c r="H27" s="26"/>
      <c r="I27" s="26"/>
      <c r="J27" s="26"/>
    </row>
    <row r="28" spans="1:10" ht="13.5">
      <c r="A28" s="26"/>
      <c r="B28" s="26" t="s">
        <v>76</v>
      </c>
      <c r="C28" s="26">
        <v>12</v>
      </c>
      <c r="D28" s="26">
        <v>15</v>
      </c>
      <c r="E28" s="26">
        <v>-3</v>
      </c>
      <c r="F28" s="26"/>
      <c r="G28" s="26"/>
      <c r="H28" s="26"/>
      <c r="I28" s="26"/>
      <c r="J28" s="26"/>
    </row>
    <row r="29" spans="1:10" ht="13.5">
      <c r="A29" s="26"/>
      <c r="B29" s="26" t="s">
        <v>77</v>
      </c>
      <c r="C29" s="26">
        <v>1.5811388300841898</v>
      </c>
      <c r="D29" s="26">
        <v>1.8708286933869707</v>
      </c>
      <c r="E29" s="26">
        <v>-0.289689863302781</v>
      </c>
      <c r="F29" s="26"/>
      <c r="G29" s="26"/>
      <c r="H29" s="26"/>
      <c r="I29" s="26"/>
      <c r="J29" s="26"/>
    </row>
    <row r="30" spans="1:10" ht="13.5">
      <c r="A30" s="26"/>
      <c r="B30" s="26" t="s">
        <v>78</v>
      </c>
      <c r="C30" s="26">
        <v>8</v>
      </c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26" t="s">
        <v>19</v>
      </c>
      <c r="C31" s="37">
        <v>-2.7386127875258306</v>
      </c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 t="s">
        <v>79</v>
      </c>
      <c r="C32" s="37">
        <v>0.02550386942985866</v>
      </c>
      <c r="D32" s="26"/>
      <c r="E32" s="26"/>
      <c r="F32" s="26"/>
      <c r="G32" s="26"/>
      <c r="H32" s="26"/>
      <c r="I32" s="26"/>
      <c r="J32" s="26"/>
    </row>
    <row r="33" spans="1:10" ht="13.5">
      <c r="A33" s="26"/>
      <c r="B33" s="26" t="s">
        <v>80</v>
      </c>
      <c r="C33" s="37">
        <v>2.306005626451224</v>
      </c>
      <c r="D33" s="26"/>
      <c r="E33" s="26"/>
      <c r="F33" s="26"/>
      <c r="G33" s="26"/>
      <c r="H33" s="26"/>
      <c r="I33" s="26"/>
      <c r="J33" s="26"/>
    </row>
    <row r="34" spans="1:10" ht="13.5">
      <c r="A34" s="26"/>
      <c r="B34" s="26" t="s">
        <v>81</v>
      </c>
      <c r="C34" s="38" t="s">
        <v>82</v>
      </c>
      <c r="D34" s="39" t="s">
        <v>83</v>
      </c>
      <c r="E34" s="11"/>
      <c r="F34" s="11"/>
      <c r="G34" s="11" t="s">
        <v>84</v>
      </c>
      <c r="H34" s="26"/>
      <c r="I34" s="26"/>
      <c r="J34" s="26"/>
    </row>
    <row r="35" spans="1:10" ht="13.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3.5">
      <c r="A36" s="26"/>
      <c r="B36" s="26" t="s">
        <v>73</v>
      </c>
      <c r="C36" s="26" t="s">
        <v>13</v>
      </c>
      <c r="D36" s="26" t="s">
        <v>70</v>
      </c>
      <c r="E36" s="26" t="s">
        <v>74</v>
      </c>
      <c r="F36" s="26"/>
      <c r="G36" s="26"/>
      <c r="H36" s="26"/>
      <c r="I36" s="26"/>
      <c r="J36" s="26"/>
    </row>
    <row r="37" spans="1:10" ht="13.5">
      <c r="A37" s="26"/>
      <c r="B37" s="26" t="s">
        <v>75</v>
      </c>
      <c r="C37" s="26">
        <v>5</v>
      </c>
      <c r="D37" s="26">
        <v>5</v>
      </c>
      <c r="E37" s="26">
        <v>0</v>
      </c>
      <c r="F37" s="26"/>
      <c r="G37" s="26"/>
      <c r="H37" s="26"/>
      <c r="I37" s="26"/>
      <c r="J37" s="26"/>
    </row>
    <row r="38" spans="1:10" ht="13.5">
      <c r="A38" s="26"/>
      <c r="B38" s="26" t="s">
        <v>76</v>
      </c>
      <c r="C38" s="26">
        <v>14</v>
      </c>
      <c r="D38" s="26">
        <v>15</v>
      </c>
      <c r="E38" s="26">
        <v>-1</v>
      </c>
      <c r="F38" s="26"/>
      <c r="G38" s="26"/>
      <c r="H38" s="26"/>
      <c r="I38" s="26"/>
      <c r="J38" s="26"/>
    </row>
    <row r="39" spans="1:10" ht="13.5">
      <c r="A39" s="26"/>
      <c r="B39" s="26" t="s">
        <v>77</v>
      </c>
      <c r="C39" s="26">
        <v>2</v>
      </c>
      <c r="D39" s="26">
        <v>1.8708286933869707</v>
      </c>
      <c r="E39" s="26">
        <v>0.12917130661302934</v>
      </c>
      <c r="F39" s="26"/>
      <c r="G39" s="26"/>
      <c r="H39" s="26"/>
      <c r="I39" s="26"/>
      <c r="J39" s="26"/>
    </row>
    <row r="40" spans="1:10" ht="13.5">
      <c r="A40" s="26"/>
      <c r="B40" s="26" t="s">
        <v>78</v>
      </c>
      <c r="C40" s="26">
        <v>8</v>
      </c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 t="s">
        <v>19</v>
      </c>
      <c r="C41" s="37">
        <v>-0.8164965809277261</v>
      </c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 t="s">
        <v>79</v>
      </c>
      <c r="C42" s="37">
        <v>0.43785162184680015</v>
      </c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 t="s">
        <v>80</v>
      </c>
      <c r="C43" s="37">
        <v>2.306005626451224</v>
      </c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 t="s">
        <v>81</v>
      </c>
      <c r="C44" s="38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11" t="s">
        <v>85</v>
      </c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8" t="s">
        <v>86</v>
      </c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 t="s">
        <v>87</v>
      </c>
      <c r="C49" s="26"/>
      <c r="D49" s="26"/>
      <c r="E49" s="26"/>
      <c r="F49" s="26"/>
      <c r="G49" s="26"/>
      <c r="H49" s="40" t="s">
        <v>88</v>
      </c>
      <c r="I49" s="26"/>
      <c r="J49" s="26"/>
    </row>
    <row r="50" spans="1:10" ht="13.5">
      <c r="A50" s="26"/>
      <c r="B50" s="26" t="s">
        <v>89</v>
      </c>
      <c r="C50" s="26" t="s">
        <v>16</v>
      </c>
      <c r="D50" s="26" t="s">
        <v>78</v>
      </c>
      <c r="E50" s="26" t="s">
        <v>90</v>
      </c>
      <c r="F50" s="26" t="s">
        <v>91</v>
      </c>
      <c r="G50" s="26" t="s">
        <v>92</v>
      </c>
      <c r="H50" s="26" t="s">
        <v>93</v>
      </c>
      <c r="I50" s="26"/>
      <c r="J50" s="26"/>
    </row>
    <row r="51" spans="1:10" ht="13.5">
      <c r="A51" s="26"/>
      <c r="B51" s="26" t="s">
        <v>94</v>
      </c>
      <c r="C51" s="26">
        <v>23.333333333333485</v>
      </c>
      <c r="D51" s="26">
        <v>2</v>
      </c>
      <c r="E51" s="26">
        <v>11.666666666666742</v>
      </c>
      <c r="F51" s="26">
        <v>3.5000000000000226</v>
      </c>
      <c r="G51" s="37">
        <v>0.06346961597110627</v>
      </c>
      <c r="H51" s="26"/>
      <c r="I51" s="11" t="s">
        <v>95</v>
      </c>
      <c r="J51" s="26"/>
    </row>
    <row r="52" spans="1:10" ht="13.5">
      <c r="A52" s="26"/>
      <c r="B52" s="26" t="s">
        <v>96</v>
      </c>
      <c r="C52" s="26">
        <v>40</v>
      </c>
      <c r="D52" s="26">
        <v>12</v>
      </c>
      <c r="E52" s="26">
        <v>3.3333333333333335</v>
      </c>
      <c r="F52" s="26"/>
      <c r="G52" s="26"/>
      <c r="H52" s="26"/>
      <c r="I52" s="26"/>
      <c r="J52" s="26"/>
    </row>
    <row r="53" spans="1:10" ht="13.5">
      <c r="A53" s="26"/>
      <c r="B53" s="26" t="s">
        <v>97</v>
      </c>
      <c r="C53" s="26">
        <v>63.333333333333485</v>
      </c>
      <c r="D53" s="26">
        <v>14</v>
      </c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8" t="s">
        <v>98</v>
      </c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11" t="s">
        <v>99</v>
      </c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11" t="s">
        <v>100</v>
      </c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6"/>
      <c r="B59" s="11" t="s">
        <v>101</v>
      </c>
      <c r="C59" s="26"/>
      <c r="D59" s="26"/>
      <c r="E59" s="26"/>
      <c r="F59" s="26"/>
      <c r="G59" s="26"/>
      <c r="H59" s="26"/>
      <c r="I59" s="26"/>
      <c r="J59" s="2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/>
  <cp:lastPrinted>2007-02-28T15:00:00Z</cp:lastPrinted>
  <dcterms:created xsi:type="dcterms:W3CDTF">2007-02-28T15:00:00Z</dcterms:created>
  <dcterms:modified xsi:type="dcterms:W3CDTF">2007-02-28T15:00:00Z</dcterms:modified>
  <cp:category/>
  <cp:version/>
  <cp:contentType/>
  <cp:contentStatus/>
</cp:coreProperties>
</file>